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28512" windowHeight="12276" activeTab="0"/>
  </bookViews>
  <sheets>
    <sheet name="2016 population" sheetId="1" r:id="rId1"/>
    <sheet name="Births" sheetId="2" r:id="rId2"/>
    <sheet name="Deaths" sheetId="3" r:id="rId3"/>
  </sheets>
  <definedNames/>
  <calcPr fullCalcOnLoad="1"/>
</workbook>
</file>

<file path=xl/sharedStrings.xml><?xml version="1.0" encoding="utf-8"?>
<sst xmlns="http://schemas.openxmlformats.org/spreadsheetml/2006/main" count="65" uniqueCount="57">
  <si>
    <t>Age group</t>
  </si>
  <si>
    <t>Chisasibi</t>
  </si>
  <si>
    <t>Eastmain</t>
  </si>
  <si>
    <t>Mistissini</t>
  </si>
  <si>
    <t>Nemaska</t>
  </si>
  <si>
    <t>Oujé-Bougoumou</t>
  </si>
  <si>
    <t>Waska-
ganish</t>
  </si>
  <si>
    <t>Waswanipi</t>
  </si>
  <si>
    <t>Wemindji</t>
  </si>
  <si>
    <t>Whapma-goostui</t>
  </si>
  <si>
    <t>Eeyou
Istchee</t>
  </si>
  <si>
    <t>0-4*</t>
  </si>
  <si>
    <t>Births estimate</t>
  </si>
  <si>
    <t>0-4 deaths estimate</t>
  </si>
  <si>
    <t>0-4 estimate**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</si>
  <si>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</si>
  <si>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</si>
  <si>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</si>
  <si>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</si>
  <si>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</si>
  <si>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</si>
  <si>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</si>
  <si>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</si>
  <si>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</si>
  <si>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</si>
  <si>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</si>
  <si>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</si>
  <si>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</si>
  <si>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</si>
  <si>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75-++</t>
  </si>
  <si>
    <t>Inuit and non aboriginals (2011)***</t>
  </si>
  <si>
    <r>
      <t>Notes</t>
    </r>
    <r>
      <rPr>
        <sz val="10"/>
        <color indexed="9"/>
        <rFont val="Arial"/>
        <family val="2"/>
      </rPr>
      <t xml:space="preserve"> **</t>
    </r>
    <r>
      <rPr>
        <sz val="10"/>
        <rFont val="Arial"/>
        <family val="2"/>
      </rPr>
      <t>*: - The 0-4 age group size is underestimated since newborns are often registered late in the JBNQA beneficiary list;</t>
    </r>
  </si>
  <si>
    <r>
      <rPr>
        <sz val="10"/>
        <color indexed="9"/>
        <rFont val="Arial"/>
        <family val="2"/>
      </rPr>
      <t xml:space="preserve">Sources: </t>
    </r>
    <r>
      <rPr>
        <sz val="10"/>
        <rFont val="Arial"/>
        <family val="2"/>
      </rPr>
      <t>- Statistics Canada, 2011 National Household Survey.</t>
    </r>
  </si>
  <si>
    <t>Waskaganish</t>
  </si>
  <si>
    <t>Whapmagoostui</t>
  </si>
  <si>
    <t>Total</t>
  </si>
  <si>
    <t>Eeyou Istchee population, July 2016</t>
  </si>
  <si>
    <t>Total Cree population corrected**</t>
  </si>
  <si>
    <t>Number of live births, by mother's community of residence at time of birth</t>
  </si>
  <si>
    <t>Mother's
community of residence</t>
  </si>
  <si>
    <t>2012*</t>
  </si>
  <si>
    <t>2013*</t>
  </si>
  <si>
    <t>2014**</t>
  </si>
  <si>
    <t>2015**</t>
  </si>
  <si>
    <t>*: The 2012 and 2013 birth figures are produced from a temporary version of the birth data bank, therefore some slight differences could be observed in future reports.</t>
  </si>
  <si>
    <t>**:2014 and 2015 birth figures are only available for the region.</t>
  </si>
  <si>
    <t>% of total births</t>
  </si>
  <si>
    <t>2011-2013</t>
  </si>
  <si>
    <t>Eeyou Istchee, 2011 to 2015</t>
  </si>
  <si>
    <t>Sources: - MSSS, Births data bank, 2011 to 2013;</t>
  </si>
  <si>
    <r>
      <rPr>
        <sz val="9"/>
        <color indexed="9"/>
        <rFont val="Arial"/>
        <family val="2"/>
      </rPr>
      <t xml:space="preserve">Sources: </t>
    </r>
    <r>
      <rPr>
        <sz val="9"/>
        <rFont val="Arial"/>
        <family val="2"/>
      </rPr>
      <t>- 2014 and 2015 : ISQ, Naissances, décès et accroissement naturel, communautée de la MRC du Nord-du-Québec, 2011-2015.</t>
    </r>
  </si>
  <si>
    <t>Sources: - MSSS. JBNQA Cree and Inuit beneficiary lists, July 2016;</t>
  </si>
  <si>
    <r>
      <rPr>
        <sz val="10"/>
        <color indexed="9"/>
        <rFont val="Arial"/>
        <family val="2"/>
      </rPr>
      <t>Sources:</t>
    </r>
    <r>
      <rPr>
        <sz val="10"/>
        <rFont val="Arial"/>
        <family val="2"/>
      </rPr>
      <t xml:space="preserve"> - MSSS Births databases, 2011 to 2013;</t>
    </r>
  </si>
  <si>
    <r>
      <rPr>
        <sz val="10"/>
        <color indexed="9"/>
        <rFont val="Arial"/>
        <family val="2"/>
      </rPr>
      <t xml:space="preserve">Sources: </t>
    </r>
    <r>
      <rPr>
        <sz val="10"/>
        <rFont val="Arial"/>
        <family val="2"/>
      </rPr>
      <t>- MSSS, Mortality databases, 2011 to 2014;</t>
    </r>
  </si>
  <si>
    <r>
      <rPr>
        <sz val="10"/>
        <color indexed="9"/>
        <rFont val="Arial"/>
        <family val="2"/>
      </rPr>
      <t>Notes *</t>
    </r>
    <r>
      <rPr>
        <sz val="10"/>
        <color theme="1"/>
        <rFont val="Arial"/>
        <family val="2"/>
      </rPr>
      <t>**: - The 0-4 age group size has been corrected using the MSSS 2011-2013 births (+ 2014 and 2015 estimates) and the MSSS 2011-2014 deaths numbers;</t>
    </r>
  </si>
  <si>
    <r>
      <rPr>
        <sz val="10"/>
        <color indexed="9"/>
        <rFont val="Arial"/>
        <family val="2"/>
      </rPr>
      <t>Notes</t>
    </r>
    <r>
      <rPr>
        <sz val="10"/>
        <rFont val="Arial"/>
        <family val="2"/>
      </rPr>
      <t xml:space="preserve"> ***: - Chisasibi = 73 Inuit, listed in the 2016 JBNQA beneficiary list, + 215 non-aboriginals from the 2011 National Household Survey.</t>
    </r>
  </si>
  <si>
    <r>
      <rPr>
        <b/>
        <sz val="10"/>
        <color indexed="10"/>
        <rFont val="Arial"/>
        <family val="2"/>
      </rPr>
      <t xml:space="preserve"> TOTAL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population estimates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</si>
</sst>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(#,##0_);_(\-\ #,##0_);_(&quot;-&quot;_);_(@_)"/>
    <numFmt numFmtId="166" formatCode="_-* #,##0.0_-;\-* #,##0.0_-;_-* &quot;-&quot;_-;_-@_-"/>
  </numFmts>
  <fonts count="52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7"/>
      <name val="Arial"/>
      <family val="2"/>
    </font>
    <font>
      <sz val="12"/>
      <color indexed="8"/>
      <name val="Garamond"/>
      <family val="2"/>
    </font>
    <font>
      <b/>
      <sz val="16"/>
      <name val="Arial"/>
      <family val="2"/>
    </font>
    <font>
      <sz val="16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Garamond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/>
      <bottom style="thin"/>
    </border>
    <border>
      <left style="double"/>
      <right style="thin"/>
      <top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/>
    </border>
    <border>
      <left style="thin"/>
      <right style="double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/>
      <right style="thin"/>
      <top/>
      <bottom style="thin"/>
    </border>
    <border>
      <left style="thin"/>
      <right/>
      <top style="thin"/>
      <bottom style="double"/>
    </border>
    <border>
      <left style="thin"/>
      <right/>
      <top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43" fontId="32" fillId="0" borderId="0" applyFont="0" applyFill="0" applyBorder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165" fontId="5" fillId="33" borderId="10" xfId="0" applyNumberFormat="1" applyFont="1" applyFill="1" applyBorder="1" applyAlignment="1">
      <alignment horizontal="center" vertical="center" wrapText="1"/>
    </xf>
    <xf numFmtId="165" fontId="5" fillId="33" borderId="11" xfId="0" applyNumberFormat="1" applyFont="1" applyFill="1" applyBorder="1" applyAlignment="1">
      <alignment horizontal="center" vertical="center" wrapText="1"/>
    </xf>
    <xf numFmtId="165" fontId="5" fillId="33" borderId="12" xfId="0" applyNumberFormat="1" applyFont="1" applyFill="1" applyBorder="1" applyAlignment="1">
      <alignment horizontal="center" vertical="center" wrapText="1"/>
    </xf>
    <xf numFmtId="165" fontId="50" fillId="0" borderId="13" xfId="0" applyNumberFormat="1" applyFont="1" applyBorder="1" applyAlignment="1">
      <alignment/>
    </xf>
    <xf numFmtId="165" fontId="50" fillId="0" borderId="13" xfId="0" applyNumberFormat="1" applyFont="1" applyFill="1" applyBorder="1" applyAlignment="1">
      <alignment/>
    </xf>
    <xf numFmtId="165" fontId="50" fillId="0" borderId="14" xfId="0" applyNumberFormat="1" applyFont="1" applyFill="1" applyBorder="1" applyAlignment="1">
      <alignment/>
    </xf>
    <xf numFmtId="165" fontId="50" fillId="0" borderId="15" xfId="0" applyNumberFormat="1" applyFont="1" applyBorder="1" applyAlignment="1">
      <alignment/>
    </xf>
    <xf numFmtId="165" fontId="6" fillId="0" borderId="16" xfId="0" applyNumberFormat="1" applyFont="1" applyBorder="1" applyAlignment="1">
      <alignment/>
    </xf>
    <xf numFmtId="165" fontId="6" fillId="0" borderId="13" xfId="0" applyNumberFormat="1" applyFont="1" applyBorder="1" applyAlignment="1">
      <alignment/>
    </xf>
    <xf numFmtId="165" fontId="0" fillId="0" borderId="17" xfId="0" applyNumberFormat="1" applyBorder="1" applyAlignment="1">
      <alignment/>
    </xf>
    <xf numFmtId="165" fontId="6" fillId="0" borderId="18" xfId="0" applyNumberFormat="1" applyFont="1" applyBorder="1" applyAlignment="1">
      <alignment/>
    </xf>
    <xf numFmtId="165" fontId="0" fillId="0" borderId="19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10" xfId="0" applyNumberFormat="1" applyFill="1" applyBorder="1" applyAlignment="1">
      <alignment/>
    </xf>
    <xf numFmtId="165" fontId="0" fillId="0" borderId="20" xfId="0" applyNumberFormat="1" applyFill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20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21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6" fillId="0" borderId="22" xfId="0" applyNumberFormat="1" applyFont="1" applyBorder="1" applyAlignment="1">
      <alignment/>
    </xf>
    <xf numFmtId="165" fontId="51" fillId="0" borderId="22" xfId="0" applyNumberFormat="1" applyFont="1" applyBorder="1" applyAlignment="1">
      <alignment/>
    </xf>
    <xf numFmtId="165" fontId="51" fillId="0" borderId="23" xfId="0" applyNumberFormat="1" applyFont="1" applyBorder="1" applyAlignment="1">
      <alignment/>
    </xf>
    <xf numFmtId="165" fontId="51" fillId="0" borderId="24" xfId="0" applyNumberFormat="1" applyFont="1" applyBorder="1" applyAlignment="1">
      <alignment/>
    </xf>
    <xf numFmtId="165" fontId="0" fillId="0" borderId="18" xfId="0" applyNumberFormat="1" applyBorder="1" applyAlignment="1">
      <alignment/>
    </xf>
    <xf numFmtId="165" fontId="0" fillId="0" borderId="25" xfId="0" applyNumberFormat="1" applyBorder="1" applyAlignment="1">
      <alignment/>
    </xf>
    <xf numFmtId="0" fontId="6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right"/>
    </xf>
    <xf numFmtId="164" fontId="0" fillId="0" borderId="13" xfId="0" applyNumberFormat="1" applyBorder="1" applyAlignment="1">
      <alignment/>
    </xf>
    <xf numFmtId="164" fontId="0" fillId="0" borderId="13" xfId="0" applyNumberFormat="1" applyBorder="1" applyAlignment="1">
      <alignment horizontal="right"/>
    </xf>
    <xf numFmtId="164" fontId="0" fillId="0" borderId="18" xfId="0" applyNumberForma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64" fontId="0" fillId="0" borderId="0" xfId="0" applyNumberFormat="1" applyAlignment="1">
      <alignment/>
    </xf>
    <xf numFmtId="164" fontId="11" fillId="0" borderId="0" xfId="0" applyNumberFormat="1" applyFont="1" applyFill="1" applyBorder="1" applyAlignment="1">
      <alignment/>
    </xf>
    <xf numFmtId="0" fontId="5" fillId="34" borderId="26" xfId="0" applyFont="1" applyFill="1" applyBorder="1" applyAlignment="1">
      <alignment horizontal="center" vertical="center" wrapText="1"/>
    </xf>
    <xf numFmtId="164" fontId="6" fillId="0" borderId="26" xfId="0" applyNumberFormat="1" applyFont="1" applyBorder="1" applyAlignment="1">
      <alignment horizontal="right"/>
    </xf>
    <xf numFmtId="164" fontId="0" fillId="0" borderId="26" xfId="0" applyNumberFormat="1" applyBorder="1" applyAlignment="1">
      <alignment horizontal="right"/>
    </xf>
    <xf numFmtId="164" fontId="0" fillId="0" borderId="27" xfId="0" applyNumberFormat="1" applyBorder="1" applyAlignment="1">
      <alignment horizontal="right"/>
    </xf>
    <xf numFmtId="164" fontId="0" fillId="0" borderId="28" xfId="0" applyNumberFormat="1" applyBorder="1" applyAlignment="1">
      <alignment/>
    </xf>
    <xf numFmtId="164" fontId="50" fillId="0" borderId="11" xfId="0" applyNumberFormat="1" applyFont="1" applyBorder="1" applyAlignment="1">
      <alignment horizontal="right"/>
    </xf>
    <xf numFmtId="164" fontId="50" fillId="0" borderId="29" xfId="0" applyNumberFormat="1" applyFont="1" applyBorder="1" applyAlignment="1">
      <alignment horizontal="right"/>
    </xf>
    <xf numFmtId="164" fontId="50" fillId="0" borderId="30" xfId="0" applyNumberFormat="1" applyFont="1" applyBorder="1" applyAlignment="1">
      <alignment/>
    </xf>
    <xf numFmtId="166" fontId="50" fillId="0" borderId="26" xfId="0" applyNumberFormat="1" applyFont="1" applyBorder="1" applyAlignment="1">
      <alignment horizontal="right"/>
    </xf>
    <xf numFmtId="166" fontId="50" fillId="0" borderId="27" xfId="0" applyNumberFormat="1" applyFont="1" applyBorder="1" applyAlignment="1">
      <alignment horizontal="right"/>
    </xf>
    <xf numFmtId="166" fontId="50" fillId="0" borderId="28" xfId="0" applyNumberFormat="1" applyFont="1" applyBorder="1" applyAlignment="1">
      <alignment/>
    </xf>
    <xf numFmtId="0" fontId="5" fillId="34" borderId="31" xfId="0" applyFont="1" applyFill="1" applyBorder="1" applyAlignment="1">
      <alignment horizontal="center" vertical="center" wrapText="1"/>
    </xf>
    <xf numFmtId="164" fontId="50" fillId="0" borderId="31" xfId="0" applyNumberFormat="1" applyFont="1" applyBorder="1" applyAlignment="1">
      <alignment horizontal="right"/>
    </xf>
    <xf numFmtId="164" fontId="50" fillId="0" borderId="32" xfId="0" applyNumberFormat="1" applyFont="1" applyBorder="1" applyAlignment="1">
      <alignment horizontal="right"/>
    </xf>
    <xf numFmtId="164" fontId="50" fillId="0" borderId="33" xfId="0" applyNumberFormat="1" applyFont="1" applyBorder="1" applyAlignment="1">
      <alignment/>
    </xf>
    <xf numFmtId="165" fontId="51" fillId="0" borderId="18" xfId="0" applyNumberFormat="1" applyFont="1" applyFill="1" applyBorder="1" applyAlignment="1">
      <alignment/>
    </xf>
    <xf numFmtId="165" fontId="51" fillId="0" borderId="25" xfId="0" applyNumberFormat="1" applyFont="1" applyFill="1" applyBorder="1" applyAlignment="1">
      <alignment/>
    </xf>
    <xf numFmtId="165" fontId="51" fillId="0" borderId="19" xfId="0" applyNumberFormat="1" applyFont="1" applyBorder="1" applyAlignment="1">
      <alignment/>
    </xf>
    <xf numFmtId="165" fontId="51" fillId="0" borderId="16" xfId="0" applyNumberFormat="1" applyFont="1" applyFill="1" applyBorder="1" applyAlignment="1">
      <alignment/>
    </xf>
    <xf numFmtId="165" fontId="51" fillId="0" borderId="34" xfId="0" applyNumberFormat="1" applyFont="1" applyFill="1" applyBorder="1" applyAlignment="1">
      <alignment/>
    </xf>
    <xf numFmtId="165" fontId="51" fillId="0" borderId="35" xfId="0" applyNumberFormat="1" applyFont="1" applyBorder="1" applyAlignment="1">
      <alignment/>
    </xf>
    <xf numFmtId="165" fontId="51" fillId="0" borderId="13" xfId="0" applyNumberFormat="1" applyFont="1" applyFill="1" applyBorder="1" applyAlignment="1">
      <alignment/>
    </xf>
    <xf numFmtId="165" fontId="51" fillId="0" borderId="14" xfId="0" applyNumberFormat="1" applyFont="1" applyFill="1" applyBorder="1" applyAlignment="1">
      <alignment/>
    </xf>
    <xf numFmtId="165" fontId="51" fillId="0" borderId="17" xfId="0" applyNumberFormat="1" applyFont="1" applyBorder="1" applyAlignment="1">
      <alignment/>
    </xf>
    <xf numFmtId="49" fontId="6" fillId="0" borderId="18" xfId="0" applyNumberFormat="1" applyFont="1" applyBorder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Milliers 2" xfId="55"/>
    <cellStyle name="Neutral" xfId="56"/>
    <cellStyle name="Normal 2" xfId="57"/>
    <cellStyle name="Normal 2 2" xfId="58"/>
    <cellStyle name="Normal 3" xfId="59"/>
    <cellStyle name="Normal 3 2" xfId="60"/>
    <cellStyle name="Normal 3 3" xfId="61"/>
    <cellStyle name="Normal 4" xfId="62"/>
    <cellStyle name="Normal 5" xfId="63"/>
    <cellStyle name="Normal 6" xfId="64"/>
    <cellStyle name="Normal 7" xfId="65"/>
    <cellStyle name="Normal 8" xfId="66"/>
    <cellStyle name="Note" xfId="67"/>
    <cellStyle name="Output" xfId="68"/>
    <cellStyle name="Percent" xfId="69"/>
    <cellStyle name="Pourcentage 2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0.421875" style="2" customWidth="1"/>
    <col min="2" max="11" width="12.57421875" style="2" customWidth="1"/>
    <col min="12" max="13" width="13.00390625" style="2" customWidth="1"/>
    <col min="14" max="16384" width="9.140625" style="2" customWidth="1"/>
  </cols>
  <sheetData>
    <row r="1" ht="17.25">
      <c r="A1" s="1" t="s">
        <v>36</v>
      </c>
    </row>
    <row r="3" spans="1:11" ht="30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  <c r="K3" s="6" t="s">
        <v>10</v>
      </c>
    </row>
    <row r="4" spans="1:11" ht="13.5" thickBot="1">
      <c r="A4" s="7" t="s">
        <v>11</v>
      </c>
      <c r="B4" s="8">
        <v>344</v>
      </c>
      <c r="C4" s="8">
        <v>57</v>
      </c>
      <c r="D4" s="8">
        <v>222</v>
      </c>
      <c r="E4" s="8">
        <v>86</v>
      </c>
      <c r="F4" s="8">
        <v>75</v>
      </c>
      <c r="G4" s="8">
        <v>199</v>
      </c>
      <c r="H4" s="8">
        <v>151</v>
      </c>
      <c r="I4" s="8">
        <v>87</v>
      </c>
      <c r="J4" s="9">
        <v>69</v>
      </c>
      <c r="K4" s="10">
        <f>SUM(B4:J4)</f>
        <v>1290</v>
      </c>
    </row>
    <row r="5" spans="1:23" ht="13.5" thickTop="1">
      <c r="A5" s="11" t="s">
        <v>12</v>
      </c>
      <c r="B5" s="66">
        <v>468</v>
      </c>
      <c r="C5" s="66">
        <v>90</v>
      </c>
      <c r="D5" s="66">
        <v>312</v>
      </c>
      <c r="E5" s="66">
        <v>67</v>
      </c>
      <c r="F5" s="66">
        <v>76</v>
      </c>
      <c r="G5" s="66">
        <v>262</v>
      </c>
      <c r="H5" s="66">
        <v>217</v>
      </c>
      <c r="I5" s="66">
        <v>133</v>
      </c>
      <c r="J5" s="67">
        <v>87</v>
      </c>
      <c r="K5" s="68">
        <f aca="true" t="shared" si="0" ref="K5:K25">SUM(B5:J5)</f>
        <v>1712</v>
      </c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3" ht="13.5" thickBot="1">
      <c r="A6" s="12" t="s">
        <v>13</v>
      </c>
      <c r="B6" s="69">
        <v>7</v>
      </c>
      <c r="C6" s="69">
        <v>1</v>
      </c>
      <c r="D6" s="69">
        <v>5</v>
      </c>
      <c r="E6" s="69">
        <v>1</v>
      </c>
      <c r="F6" s="69">
        <v>1</v>
      </c>
      <c r="G6" s="69">
        <v>4</v>
      </c>
      <c r="H6" s="69">
        <v>3</v>
      </c>
      <c r="I6" s="69">
        <v>2</v>
      </c>
      <c r="J6" s="70">
        <v>1</v>
      </c>
      <c r="K6" s="71">
        <v>26.564999999999998</v>
      </c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13" ht="13.5" thickTop="1">
      <c r="A7" s="14" t="s">
        <v>14</v>
      </c>
      <c r="B7" s="63">
        <f>B5-B6</f>
        <v>461</v>
      </c>
      <c r="C7" s="63">
        <f aca="true" t="shared" si="1" ref="C7:J7">C5-C6</f>
        <v>89</v>
      </c>
      <c r="D7" s="63">
        <f t="shared" si="1"/>
        <v>307</v>
      </c>
      <c r="E7" s="63">
        <f t="shared" si="1"/>
        <v>66</v>
      </c>
      <c r="F7" s="63">
        <f t="shared" si="1"/>
        <v>75</v>
      </c>
      <c r="G7" s="63">
        <f t="shared" si="1"/>
        <v>258</v>
      </c>
      <c r="H7" s="63">
        <f t="shared" si="1"/>
        <v>214</v>
      </c>
      <c r="I7" s="63">
        <f t="shared" si="1"/>
        <v>131</v>
      </c>
      <c r="J7" s="64">
        <f t="shared" si="1"/>
        <v>86</v>
      </c>
      <c r="K7" s="65">
        <f t="shared" si="0"/>
        <v>1687</v>
      </c>
      <c r="L7" s="16"/>
      <c r="M7" s="34"/>
    </row>
    <row r="8" spans="1:12" ht="12.75">
      <c r="A8" s="17" t="s">
        <v>15</v>
      </c>
      <c r="B8" s="18">
        <v>534</v>
      </c>
      <c r="C8" s="18">
        <v>106</v>
      </c>
      <c r="D8" s="18">
        <v>402</v>
      </c>
      <c r="E8" s="18">
        <v>87</v>
      </c>
      <c r="F8" s="18">
        <v>113</v>
      </c>
      <c r="G8" s="18">
        <v>275</v>
      </c>
      <c r="H8" s="18">
        <v>208</v>
      </c>
      <c r="I8" s="18">
        <v>173</v>
      </c>
      <c r="J8" s="19">
        <v>104</v>
      </c>
      <c r="K8" s="20">
        <f t="shared" si="0"/>
        <v>2002</v>
      </c>
      <c r="L8" s="16"/>
    </row>
    <row r="9" spans="1:12" ht="12.75">
      <c r="A9" s="17" t="s">
        <v>16</v>
      </c>
      <c r="B9" s="17">
        <v>486</v>
      </c>
      <c r="C9" s="17">
        <v>61</v>
      </c>
      <c r="D9" s="17">
        <v>441</v>
      </c>
      <c r="E9" s="17">
        <v>71</v>
      </c>
      <c r="F9" s="17">
        <v>93</v>
      </c>
      <c r="G9" s="17">
        <v>239</v>
      </c>
      <c r="H9" s="17">
        <v>224</v>
      </c>
      <c r="I9" s="17">
        <v>146</v>
      </c>
      <c r="J9" s="21">
        <v>102</v>
      </c>
      <c r="K9" s="20">
        <f t="shared" si="0"/>
        <v>1863</v>
      </c>
      <c r="L9" s="16"/>
    </row>
    <row r="10" spans="1:12" ht="12.75">
      <c r="A10" s="17" t="s">
        <v>17</v>
      </c>
      <c r="B10" s="17">
        <v>431</v>
      </c>
      <c r="C10" s="17">
        <v>70</v>
      </c>
      <c r="D10" s="17">
        <v>328</v>
      </c>
      <c r="E10" s="17">
        <v>72</v>
      </c>
      <c r="F10" s="17">
        <v>84</v>
      </c>
      <c r="G10" s="17">
        <v>213</v>
      </c>
      <c r="H10" s="17">
        <v>196</v>
      </c>
      <c r="I10" s="17">
        <v>124</v>
      </c>
      <c r="J10" s="21">
        <v>105</v>
      </c>
      <c r="K10" s="20">
        <f t="shared" si="0"/>
        <v>1623</v>
      </c>
      <c r="L10" s="16"/>
    </row>
    <row r="11" spans="1:12" ht="12.75">
      <c r="A11" s="17" t="s">
        <v>18</v>
      </c>
      <c r="B11" s="17">
        <v>414</v>
      </c>
      <c r="C11" s="17">
        <v>68</v>
      </c>
      <c r="D11" s="17">
        <v>326</v>
      </c>
      <c r="E11" s="17">
        <v>64</v>
      </c>
      <c r="F11" s="17">
        <v>83</v>
      </c>
      <c r="G11" s="17">
        <v>221</v>
      </c>
      <c r="H11" s="17">
        <v>191</v>
      </c>
      <c r="I11" s="17">
        <v>125</v>
      </c>
      <c r="J11" s="21">
        <v>110</v>
      </c>
      <c r="K11" s="20">
        <f t="shared" si="0"/>
        <v>1602</v>
      </c>
      <c r="L11" s="16"/>
    </row>
    <row r="12" spans="1:12" ht="12.75">
      <c r="A12" s="17" t="s">
        <v>19</v>
      </c>
      <c r="B12" s="17">
        <v>365</v>
      </c>
      <c r="C12" s="17">
        <v>63</v>
      </c>
      <c r="D12" s="17">
        <v>260</v>
      </c>
      <c r="E12" s="17">
        <v>70</v>
      </c>
      <c r="F12" s="17">
        <v>56</v>
      </c>
      <c r="G12" s="17">
        <v>201</v>
      </c>
      <c r="H12" s="17">
        <v>142</v>
      </c>
      <c r="I12" s="17">
        <v>105</v>
      </c>
      <c r="J12" s="21">
        <v>77</v>
      </c>
      <c r="K12" s="20">
        <f t="shared" si="0"/>
        <v>1339</v>
      </c>
      <c r="L12" s="16"/>
    </row>
    <row r="13" spans="1:12" ht="12.75">
      <c r="A13" s="17" t="s">
        <v>20</v>
      </c>
      <c r="B13" s="17">
        <v>302</v>
      </c>
      <c r="C13" s="17">
        <v>54</v>
      </c>
      <c r="D13" s="17">
        <v>249</v>
      </c>
      <c r="E13" s="17">
        <v>72</v>
      </c>
      <c r="F13" s="17">
        <v>52</v>
      </c>
      <c r="G13" s="17">
        <v>138</v>
      </c>
      <c r="H13" s="17">
        <v>136</v>
      </c>
      <c r="I13" s="17">
        <v>105</v>
      </c>
      <c r="J13" s="21">
        <v>59</v>
      </c>
      <c r="K13" s="20">
        <f t="shared" si="0"/>
        <v>1167</v>
      </c>
      <c r="L13" s="16"/>
    </row>
    <row r="14" spans="1:12" ht="12.75">
      <c r="A14" s="17" t="s">
        <v>21</v>
      </c>
      <c r="B14" s="17">
        <v>282</v>
      </c>
      <c r="C14" s="17">
        <v>46</v>
      </c>
      <c r="D14" s="17">
        <v>287</v>
      </c>
      <c r="E14" s="17">
        <v>62</v>
      </c>
      <c r="F14" s="17">
        <v>61</v>
      </c>
      <c r="G14" s="17">
        <v>145</v>
      </c>
      <c r="H14" s="17">
        <v>119</v>
      </c>
      <c r="I14" s="17">
        <v>126</v>
      </c>
      <c r="J14" s="21">
        <v>48</v>
      </c>
      <c r="K14" s="20">
        <f t="shared" si="0"/>
        <v>1176</v>
      </c>
      <c r="L14" s="16"/>
    </row>
    <row r="15" spans="1:12" ht="12.75">
      <c r="A15" s="17" t="s">
        <v>22</v>
      </c>
      <c r="B15" s="17">
        <v>364</v>
      </c>
      <c r="C15" s="17">
        <v>49</v>
      </c>
      <c r="D15" s="17">
        <v>276</v>
      </c>
      <c r="E15" s="17">
        <v>52</v>
      </c>
      <c r="F15" s="17">
        <v>63</v>
      </c>
      <c r="G15" s="17">
        <v>149</v>
      </c>
      <c r="H15" s="17">
        <v>118</v>
      </c>
      <c r="I15" s="17">
        <v>121</v>
      </c>
      <c r="J15" s="21">
        <v>59</v>
      </c>
      <c r="K15" s="20">
        <f t="shared" si="0"/>
        <v>1251</v>
      </c>
      <c r="L15" s="16"/>
    </row>
    <row r="16" spans="1:12" ht="12.75">
      <c r="A16" s="17" t="s">
        <v>23</v>
      </c>
      <c r="B16" s="17">
        <v>252</v>
      </c>
      <c r="C16" s="17">
        <v>47</v>
      </c>
      <c r="D16" s="17">
        <v>224</v>
      </c>
      <c r="E16" s="17">
        <v>51</v>
      </c>
      <c r="F16" s="17">
        <v>51</v>
      </c>
      <c r="G16" s="17">
        <v>136</v>
      </c>
      <c r="H16" s="17">
        <v>104</v>
      </c>
      <c r="I16" s="17">
        <v>100</v>
      </c>
      <c r="J16" s="21">
        <v>60</v>
      </c>
      <c r="K16" s="20">
        <f t="shared" si="0"/>
        <v>1025</v>
      </c>
      <c r="L16" s="16"/>
    </row>
    <row r="17" spans="1:12" ht="12.75">
      <c r="A17" s="17" t="s">
        <v>24</v>
      </c>
      <c r="B17" s="17">
        <v>209</v>
      </c>
      <c r="C17" s="17">
        <v>36</v>
      </c>
      <c r="D17" s="17">
        <v>181</v>
      </c>
      <c r="E17" s="17">
        <v>38</v>
      </c>
      <c r="F17" s="17">
        <v>36</v>
      </c>
      <c r="G17" s="17">
        <v>127</v>
      </c>
      <c r="H17" s="17">
        <v>108</v>
      </c>
      <c r="I17" s="17">
        <v>75</v>
      </c>
      <c r="J17" s="21">
        <v>60</v>
      </c>
      <c r="K17" s="20">
        <f t="shared" si="0"/>
        <v>870</v>
      </c>
      <c r="L17" s="16"/>
    </row>
    <row r="18" spans="1:12" ht="12.75">
      <c r="A18" s="17" t="s">
        <v>25</v>
      </c>
      <c r="B18" s="17">
        <v>167</v>
      </c>
      <c r="C18" s="17">
        <v>32</v>
      </c>
      <c r="D18" s="17">
        <v>136</v>
      </c>
      <c r="E18" s="17">
        <v>37</v>
      </c>
      <c r="F18" s="17">
        <v>22</v>
      </c>
      <c r="G18" s="17">
        <v>98</v>
      </c>
      <c r="H18" s="17">
        <v>72</v>
      </c>
      <c r="I18" s="17">
        <v>48</v>
      </c>
      <c r="J18" s="21">
        <v>36</v>
      </c>
      <c r="K18" s="20">
        <f t="shared" si="0"/>
        <v>648</v>
      </c>
      <c r="L18" s="16"/>
    </row>
    <row r="19" spans="1:12" ht="12.75">
      <c r="A19" s="17" t="s">
        <v>26</v>
      </c>
      <c r="B19" s="17">
        <v>135</v>
      </c>
      <c r="C19" s="17">
        <v>20</v>
      </c>
      <c r="D19" s="17">
        <v>107</v>
      </c>
      <c r="E19" s="17">
        <v>25</v>
      </c>
      <c r="F19" s="17">
        <v>22</v>
      </c>
      <c r="G19" s="17">
        <v>62</v>
      </c>
      <c r="H19" s="17">
        <v>43</v>
      </c>
      <c r="I19" s="17">
        <v>46</v>
      </c>
      <c r="J19" s="21">
        <v>20</v>
      </c>
      <c r="K19" s="20">
        <f t="shared" si="0"/>
        <v>480</v>
      </c>
      <c r="L19" s="16"/>
    </row>
    <row r="20" spans="1:12" ht="12.75">
      <c r="A20" s="17" t="s">
        <v>27</v>
      </c>
      <c r="B20" s="17">
        <v>107</v>
      </c>
      <c r="C20" s="17">
        <v>13</v>
      </c>
      <c r="D20" s="17">
        <v>63</v>
      </c>
      <c r="E20" s="17">
        <v>15</v>
      </c>
      <c r="F20" s="17">
        <v>16</v>
      </c>
      <c r="G20" s="17">
        <v>48</v>
      </c>
      <c r="H20" s="17">
        <v>32</v>
      </c>
      <c r="I20" s="17">
        <v>47</v>
      </c>
      <c r="J20" s="21">
        <v>18</v>
      </c>
      <c r="K20" s="20">
        <f t="shared" si="0"/>
        <v>359</v>
      </c>
      <c r="L20" s="16"/>
    </row>
    <row r="21" spans="1:12" ht="12.75">
      <c r="A21" s="17" t="s">
        <v>28</v>
      </c>
      <c r="B21" s="17">
        <v>86</v>
      </c>
      <c r="C21" s="17">
        <v>9</v>
      </c>
      <c r="D21" s="17">
        <v>75</v>
      </c>
      <c r="E21" s="17">
        <v>12</v>
      </c>
      <c r="F21" s="17">
        <v>6</v>
      </c>
      <c r="G21" s="17">
        <v>38</v>
      </c>
      <c r="H21" s="17">
        <v>26</v>
      </c>
      <c r="I21" s="17">
        <v>22</v>
      </c>
      <c r="J21" s="21">
        <v>15</v>
      </c>
      <c r="K21" s="20">
        <f t="shared" si="0"/>
        <v>289</v>
      </c>
      <c r="L21" s="16"/>
    </row>
    <row r="22" spans="1:13" ht="13.5" thickBot="1">
      <c r="A22" s="22" t="s">
        <v>29</v>
      </c>
      <c r="B22" s="23">
        <v>98</v>
      </c>
      <c r="C22" s="22">
        <v>40</v>
      </c>
      <c r="D22" s="22">
        <v>101</v>
      </c>
      <c r="E22" s="22">
        <v>7</v>
      </c>
      <c r="F22" s="22">
        <v>12</v>
      </c>
      <c r="G22" s="22">
        <v>50</v>
      </c>
      <c r="H22" s="22">
        <v>45</v>
      </c>
      <c r="I22" s="22">
        <v>45</v>
      </c>
      <c r="J22" s="24">
        <v>31</v>
      </c>
      <c r="K22" s="13">
        <f t="shared" si="0"/>
        <v>429</v>
      </c>
      <c r="L22" s="16"/>
      <c r="M22" s="16"/>
    </row>
    <row r="23" spans="1:13" ht="13.5" thickTop="1">
      <c r="A23" s="25" t="s">
        <v>37</v>
      </c>
      <c r="B23" s="26">
        <f>SUM(B7:B22)</f>
        <v>4693</v>
      </c>
      <c r="C23" s="26">
        <f aca="true" t="shared" si="2" ref="C23:J23">SUM(C7:C22)</f>
        <v>803</v>
      </c>
      <c r="D23" s="26">
        <f t="shared" si="2"/>
        <v>3763</v>
      </c>
      <c r="E23" s="26">
        <f t="shared" si="2"/>
        <v>801</v>
      </c>
      <c r="F23" s="26">
        <f t="shared" si="2"/>
        <v>845</v>
      </c>
      <c r="G23" s="26">
        <f t="shared" si="2"/>
        <v>2398</v>
      </c>
      <c r="H23" s="26">
        <f t="shared" si="2"/>
        <v>1978</v>
      </c>
      <c r="I23" s="26">
        <f t="shared" si="2"/>
        <v>1539</v>
      </c>
      <c r="J23" s="27">
        <f t="shared" si="2"/>
        <v>990</v>
      </c>
      <c r="K23" s="28">
        <f t="shared" si="0"/>
        <v>17810</v>
      </c>
      <c r="L23" s="16"/>
      <c r="M23" s="16"/>
    </row>
    <row r="24" spans="1:12" ht="13.5" thickBot="1">
      <c r="A24" s="12" t="s">
        <v>30</v>
      </c>
      <c r="B24" s="22">
        <f>73+215</f>
        <v>288</v>
      </c>
      <c r="C24" s="22">
        <v>30</v>
      </c>
      <c r="D24" s="22">
        <v>120</v>
      </c>
      <c r="E24" s="22">
        <v>50</v>
      </c>
      <c r="F24" s="22">
        <v>90</v>
      </c>
      <c r="G24" s="22">
        <v>25</v>
      </c>
      <c r="H24" s="22">
        <v>30</v>
      </c>
      <c r="I24" s="22">
        <v>55</v>
      </c>
      <c r="J24" s="24">
        <v>65</v>
      </c>
      <c r="K24" s="13">
        <f t="shared" si="0"/>
        <v>753</v>
      </c>
      <c r="L24" s="16"/>
    </row>
    <row r="25" spans="1:12" ht="13.5" thickTop="1">
      <c r="A25" s="72" t="s">
        <v>56</v>
      </c>
      <c r="B25" s="29">
        <f>B23+B24</f>
        <v>4981</v>
      </c>
      <c r="C25" s="29">
        <f aca="true" t="shared" si="3" ref="C25:J25">C23+C24</f>
        <v>833</v>
      </c>
      <c r="D25" s="29">
        <f t="shared" si="3"/>
        <v>3883</v>
      </c>
      <c r="E25" s="29">
        <f t="shared" si="3"/>
        <v>851</v>
      </c>
      <c r="F25" s="29">
        <f t="shared" si="3"/>
        <v>935</v>
      </c>
      <c r="G25" s="29">
        <f t="shared" si="3"/>
        <v>2423</v>
      </c>
      <c r="H25" s="29">
        <f t="shared" si="3"/>
        <v>2008</v>
      </c>
      <c r="I25" s="29">
        <f t="shared" si="3"/>
        <v>1594</v>
      </c>
      <c r="J25" s="30">
        <f t="shared" si="3"/>
        <v>1055</v>
      </c>
      <c r="K25" s="15">
        <f t="shared" si="0"/>
        <v>18563</v>
      </c>
      <c r="L25" s="16"/>
    </row>
    <row r="27" ht="12.75">
      <c r="A27" s="31" t="s">
        <v>31</v>
      </c>
    </row>
    <row r="28" spans="1:9" ht="12.75">
      <c r="A28" s="31" t="s">
        <v>54</v>
      </c>
      <c r="B28" s="32"/>
      <c r="C28" s="32"/>
      <c r="D28" s="32"/>
      <c r="E28" s="32"/>
      <c r="F28" s="32"/>
      <c r="G28" s="32"/>
      <c r="H28" s="32"/>
      <c r="I28" s="32"/>
    </row>
    <row r="29" ht="12.75">
      <c r="A29" s="31" t="s">
        <v>55</v>
      </c>
    </row>
    <row r="31" ht="12.75">
      <c r="A31" s="33" t="s">
        <v>51</v>
      </c>
    </row>
    <row r="32" ht="12.75">
      <c r="A32" s="31" t="s">
        <v>52</v>
      </c>
    </row>
    <row r="33" ht="12.75">
      <c r="A33" s="31" t="s">
        <v>53</v>
      </c>
    </row>
    <row r="34" ht="12.75">
      <c r="A34" s="31" t="s">
        <v>32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G5" sqref="G5:G13"/>
    </sheetView>
  </sheetViews>
  <sheetFormatPr defaultColWidth="11.57421875" defaultRowHeight="12.75"/>
  <cols>
    <col min="1" max="1" width="21.140625" style="0" customWidth="1"/>
    <col min="2" max="4" width="5.7109375" style="0" customWidth="1"/>
    <col min="5" max="6" width="6.421875" style="0" bestFit="1" customWidth="1"/>
    <col min="7" max="7" width="6.421875" style="0" customWidth="1"/>
    <col min="8" max="8" width="8.421875" style="0" customWidth="1"/>
    <col min="9" max="9" width="10.421875" style="0" customWidth="1"/>
  </cols>
  <sheetData>
    <row r="1" spans="1:7" ht="21">
      <c r="A1" s="35" t="s">
        <v>38</v>
      </c>
      <c r="B1" s="36"/>
      <c r="C1" s="36"/>
      <c r="D1" s="36"/>
      <c r="E1" s="36"/>
      <c r="F1" s="36"/>
      <c r="G1" s="36"/>
    </row>
    <row r="2" spans="1:7" ht="21">
      <c r="A2" s="35" t="s">
        <v>48</v>
      </c>
      <c r="B2" s="36"/>
      <c r="C2" s="36"/>
      <c r="D2" s="36"/>
      <c r="E2" s="36"/>
      <c r="F2" s="36"/>
      <c r="G2" s="36"/>
    </row>
    <row r="4" spans="1:9" ht="39">
      <c r="A4" s="37" t="s">
        <v>39</v>
      </c>
      <c r="B4" s="37">
        <v>2011</v>
      </c>
      <c r="C4" s="37" t="s">
        <v>40</v>
      </c>
      <c r="D4" s="37" t="s">
        <v>41</v>
      </c>
      <c r="E4" s="38" t="s">
        <v>42</v>
      </c>
      <c r="F4" s="38" t="s">
        <v>43</v>
      </c>
      <c r="G4" s="59" t="s">
        <v>35</v>
      </c>
      <c r="H4" s="48" t="s">
        <v>47</v>
      </c>
      <c r="I4" s="48" t="s">
        <v>46</v>
      </c>
    </row>
    <row r="5" spans="1:9" ht="12.75">
      <c r="A5" s="39" t="s">
        <v>1</v>
      </c>
      <c r="B5" s="40">
        <v>107</v>
      </c>
      <c r="C5" s="40">
        <v>99</v>
      </c>
      <c r="D5" s="40">
        <v>85</v>
      </c>
      <c r="E5" s="53">
        <f>E$14*I5/100</f>
        <v>90.16901408450705</v>
      </c>
      <c r="F5" s="53">
        <f>F$14*I5/100</f>
        <v>86.34366197183098</v>
      </c>
      <c r="G5" s="60">
        <f>SUM(B5:F5)</f>
        <v>467.512676056338</v>
      </c>
      <c r="H5" s="49">
        <f>SUM(B5:D5)</f>
        <v>291</v>
      </c>
      <c r="I5" s="56">
        <f>H5/H$14*100</f>
        <v>27.323943661971832</v>
      </c>
    </row>
    <row r="6" spans="1:9" ht="12.75">
      <c r="A6" s="39" t="s">
        <v>2</v>
      </c>
      <c r="B6" s="40">
        <v>16</v>
      </c>
      <c r="C6" s="40">
        <v>20</v>
      </c>
      <c r="D6" s="40">
        <v>20</v>
      </c>
      <c r="E6" s="53">
        <f aca="true" t="shared" si="0" ref="E6:E13">E$14*I6/100</f>
        <v>17.352112676056336</v>
      </c>
      <c r="F6" s="53">
        <f aca="true" t="shared" si="1" ref="F6:F13">F$14*I6/100</f>
        <v>16.61596244131455</v>
      </c>
      <c r="G6" s="60">
        <f aca="true" t="shared" si="2" ref="G6:G13">SUM(B6:F6)</f>
        <v>89.96807511737089</v>
      </c>
      <c r="H6" s="50">
        <f aca="true" t="shared" si="3" ref="H6:H14">SUM(B6:D6)</f>
        <v>56</v>
      </c>
      <c r="I6" s="56">
        <f aca="true" t="shared" si="4" ref="I6:I14">H6/H$14*100</f>
        <v>5.258215962441314</v>
      </c>
    </row>
    <row r="7" spans="1:9" ht="12.75">
      <c r="A7" s="39" t="s">
        <v>3</v>
      </c>
      <c r="B7" s="40">
        <v>77</v>
      </c>
      <c r="C7" s="40">
        <v>56</v>
      </c>
      <c r="D7" s="40">
        <v>61</v>
      </c>
      <c r="E7" s="53">
        <f t="shared" si="0"/>
        <v>60.112676056338024</v>
      </c>
      <c r="F7" s="53">
        <f t="shared" si="1"/>
        <v>57.562441314553986</v>
      </c>
      <c r="G7" s="60">
        <f t="shared" si="2"/>
        <v>311.675117370892</v>
      </c>
      <c r="H7" s="50">
        <f t="shared" si="3"/>
        <v>194</v>
      </c>
      <c r="I7" s="56">
        <f t="shared" si="4"/>
        <v>18.215962441314552</v>
      </c>
    </row>
    <row r="8" spans="1:9" ht="12.75">
      <c r="A8" s="39" t="s">
        <v>4</v>
      </c>
      <c r="B8" s="40">
        <v>9</v>
      </c>
      <c r="C8" s="40">
        <v>19</v>
      </c>
      <c r="D8" s="40">
        <v>14</v>
      </c>
      <c r="E8" s="53">
        <f t="shared" si="0"/>
        <v>13.014084507042252</v>
      </c>
      <c r="F8" s="53">
        <f t="shared" si="1"/>
        <v>12.461971830985915</v>
      </c>
      <c r="G8" s="60">
        <f t="shared" si="2"/>
        <v>67.47605633802817</v>
      </c>
      <c r="H8" s="50">
        <f t="shared" si="3"/>
        <v>42</v>
      </c>
      <c r="I8" s="56">
        <f t="shared" si="4"/>
        <v>3.943661971830986</v>
      </c>
    </row>
    <row r="9" spans="1:9" ht="12.75">
      <c r="A9" s="39" t="s">
        <v>5</v>
      </c>
      <c r="B9" s="40">
        <v>12</v>
      </c>
      <c r="C9" s="40">
        <v>15</v>
      </c>
      <c r="D9" s="40">
        <v>20</v>
      </c>
      <c r="E9" s="53">
        <f t="shared" si="0"/>
        <v>14.56338028169014</v>
      </c>
      <c r="F9" s="53">
        <f t="shared" si="1"/>
        <v>13.945539906103285</v>
      </c>
      <c r="G9" s="60">
        <f t="shared" si="2"/>
        <v>75.50892018779342</v>
      </c>
      <c r="H9" s="50">
        <f t="shared" si="3"/>
        <v>47</v>
      </c>
      <c r="I9" s="56">
        <f t="shared" si="4"/>
        <v>4.413145539906103</v>
      </c>
    </row>
    <row r="10" spans="1:9" ht="12.75">
      <c r="A10" s="39" t="s">
        <v>33</v>
      </c>
      <c r="B10" s="40">
        <v>60</v>
      </c>
      <c r="C10" s="40">
        <v>53</v>
      </c>
      <c r="D10" s="40">
        <v>50</v>
      </c>
      <c r="E10" s="53">
        <f t="shared" si="0"/>
        <v>50.50704225352112</v>
      </c>
      <c r="F10" s="53">
        <f t="shared" si="1"/>
        <v>48.364319248826284</v>
      </c>
      <c r="G10" s="60">
        <f t="shared" si="2"/>
        <v>261.8713615023474</v>
      </c>
      <c r="H10" s="50">
        <f t="shared" si="3"/>
        <v>163</v>
      </c>
      <c r="I10" s="56">
        <f t="shared" si="4"/>
        <v>15.305164319248826</v>
      </c>
    </row>
    <row r="11" spans="1:9" ht="12.75">
      <c r="A11" s="39" t="s">
        <v>7</v>
      </c>
      <c r="B11" s="40">
        <v>46</v>
      </c>
      <c r="C11" s="40">
        <v>48</v>
      </c>
      <c r="D11" s="40">
        <v>41</v>
      </c>
      <c r="E11" s="53">
        <f t="shared" si="0"/>
        <v>41.83098591549296</v>
      </c>
      <c r="F11" s="53">
        <f t="shared" si="1"/>
        <v>40.05633802816901</v>
      </c>
      <c r="G11" s="60">
        <f t="shared" si="2"/>
        <v>216.88732394366195</v>
      </c>
      <c r="H11" s="50">
        <f t="shared" si="3"/>
        <v>135</v>
      </c>
      <c r="I11" s="56">
        <f t="shared" si="4"/>
        <v>12.676056338028168</v>
      </c>
    </row>
    <row r="12" spans="1:9" ht="12.75">
      <c r="A12" s="39" t="s">
        <v>8</v>
      </c>
      <c r="B12" s="40">
        <v>30</v>
      </c>
      <c r="C12" s="40">
        <v>30</v>
      </c>
      <c r="D12" s="40">
        <v>23</v>
      </c>
      <c r="E12" s="53">
        <f t="shared" si="0"/>
        <v>25.718309859154928</v>
      </c>
      <c r="F12" s="53">
        <f t="shared" si="1"/>
        <v>24.627230046948355</v>
      </c>
      <c r="G12" s="60">
        <f t="shared" si="2"/>
        <v>133.34553990610328</v>
      </c>
      <c r="H12" s="50">
        <f t="shared" si="3"/>
        <v>83</v>
      </c>
      <c r="I12" s="56">
        <f t="shared" si="4"/>
        <v>7.793427230046948</v>
      </c>
    </row>
    <row r="13" spans="1:9" ht="13.5" thickBot="1">
      <c r="A13" s="41" t="s">
        <v>34</v>
      </c>
      <c r="B13" s="42">
        <v>16</v>
      </c>
      <c r="C13" s="42">
        <v>18</v>
      </c>
      <c r="D13" s="42">
        <v>20</v>
      </c>
      <c r="E13" s="54">
        <f t="shared" si="0"/>
        <v>16.732394366197184</v>
      </c>
      <c r="F13" s="54">
        <f t="shared" si="1"/>
        <v>16.022535211267606</v>
      </c>
      <c r="G13" s="61">
        <f t="shared" si="2"/>
        <v>86.7549295774648</v>
      </c>
      <c r="H13" s="51">
        <f t="shared" si="3"/>
        <v>54</v>
      </c>
      <c r="I13" s="57">
        <f t="shared" si="4"/>
        <v>5.070422535211268</v>
      </c>
    </row>
    <row r="14" spans="1:9" ht="13.5" thickTop="1">
      <c r="A14" s="43" t="s">
        <v>35</v>
      </c>
      <c r="B14" s="43">
        <f>SUM(B5:B13)</f>
        <v>373</v>
      </c>
      <c r="C14" s="43">
        <f>SUM(C5:C13)</f>
        <v>358</v>
      </c>
      <c r="D14" s="43">
        <f>SUM(D5:D13)</f>
        <v>334</v>
      </c>
      <c r="E14" s="55">
        <v>330</v>
      </c>
      <c r="F14" s="55">
        <v>316</v>
      </c>
      <c r="G14" s="62">
        <f>SUM(B14:F14)</f>
        <v>1711</v>
      </c>
      <c r="H14" s="52">
        <f t="shared" si="3"/>
        <v>1065</v>
      </c>
      <c r="I14" s="58">
        <f t="shared" si="4"/>
        <v>100</v>
      </c>
    </row>
    <row r="16" ht="12.75">
      <c r="A16" s="44" t="s">
        <v>44</v>
      </c>
    </row>
    <row r="17" ht="12.75">
      <c r="A17" s="44" t="s">
        <v>45</v>
      </c>
    </row>
    <row r="18" ht="12.75">
      <c r="A18" s="44"/>
    </row>
    <row r="19" spans="1:7" ht="12.75">
      <c r="A19" s="44" t="s">
        <v>49</v>
      </c>
      <c r="C19" s="45"/>
      <c r="D19" s="45"/>
      <c r="E19" s="45"/>
      <c r="F19" s="45"/>
      <c r="G19" s="45"/>
    </row>
    <row r="20" ht="12.75">
      <c r="A20" s="44" t="s">
        <v>50</v>
      </c>
    </row>
    <row r="22" ht="12.75">
      <c r="A22" s="47"/>
    </row>
    <row r="23" spans="5:7" ht="12.75">
      <c r="E23" s="46"/>
      <c r="F23" s="46"/>
      <c r="G23" s="46"/>
    </row>
    <row r="24" ht="12.75">
      <c r="A24" s="44"/>
    </row>
    <row r="25" ht="12.75">
      <c r="A25" s="44"/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Pile</dc:creator>
  <cp:keywords/>
  <dc:description/>
  <cp:lastModifiedBy>Tracy Wysote</cp:lastModifiedBy>
  <dcterms:created xsi:type="dcterms:W3CDTF">2016-06-22T16:51:15Z</dcterms:created>
  <dcterms:modified xsi:type="dcterms:W3CDTF">2016-09-26T18:47:31Z</dcterms:modified>
  <cp:category/>
  <cp:version/>
  <cp:contentType/>
  <cp:contentStatus/>
</cp:coreProperties>
</file>